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차량운행일지" sheetId="1" state="visible" r:id="rId1"/>
  </sheets>
  <definedNames>
    <definedName name="_xlnm.Print_Area" localSheetId="0">'차량운행일지'!$A$1:$I$43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맑은 고딕"/>
      <b val="1"/>
      <color rgb="00111827"/>
      <sz val="18"/>
    </font>
    <font>
      <name val="맑은 고딕"/>
      <color rgb="0098A1AB"/>
      <sz val="9"/>
    </font>
    <font>
      <name val="맑은 고딕"/>
      <b val="1"/>
      <color rgb="00111827"/>
      <sz val="9"/>
    </font>
    <font>
      <name val="맑은 고딕"/>
      <b val="1"/>
      <color rgb="00111827"/>
      <sz val="10"/>
    </font>
    <font>
      <name val="맑은 고딕"/>
      <color rgb="0098A1AB"/>
      <sz val="10"/>
    </font>
    <font>
      <name val="맑은 고딕"/>
      <color rgb="002B2F36"/>
      <sz val="10"/>
    </font>
    <font>
      <name val="맑은 고딕"/>
      <b val="1"/>
      <color rgb="00111827"/>
      <sz val="9.5"/>
    </font>
    <font>
      <name val="맑은 고딕"/>
      <color rgb="002B2F36"/>
      <sz val="9"/>
    </font>
    <font>
      <name val="맑은 고딕"/>
      <b val="1"/>
      <color rgb="002B2F36"/>
      <sz val="9"/>
    </font>
  </fonts>
  <fills count="4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F1F3F6"/>
      </patternFill>
    </fill>
  </fills>
  <borders count="14">
    <border>
      <left/>
      <right/>
      <top/>
      <bottom/>
      <diagonal/>
    </border>
    <border>
      <left style="thin">
        <color rgb="00E9ECEF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medium">
        <color rgb="00646A72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medium">
        <color rgb="00646A72"/>
      </bottom>
    </border>
    <border>
      <bottom style="thin">
        <color rgb="008E949D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thin">
        <color rgb="00E9ECEF"/>
      </bottom>
    </border>
    <border>
      <left/>
      <right/>
      <top/>
      <bottom/>
    </border>
    <border>
      <right/>
      <bottom style="thin">
        <color rgb="008E949D"/>
      </bottom>
    </border>
    <border>
      <left style="thin">
        <color rgb="00E9ECEF"/>
      </left>
      <right/>
      <top style="thin">
        <color rgb="00E9ECEF"/>
      </top>
      <bottom style="thin">
        <color rgb="00E9ECEF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1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0" fontId="3" fillId="2" borderId="4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12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13" applyAlignment="1" applyProtection="1" pivotButton="0" quotePrefix="0" xfId="0">
      <alignment horizontal="center" vertical="center"/>
      <protection locked="0" hidden="0"/>
    </xf>
    <xf numFmtId="0" fontId="5" fillId="0" borderId="1" applyAlignment="1" applyProtection="1" pivotButton="0" quotePrefix="0" xfId="0">
      <alignment horizontal="center" vertical="center"/>
      <protection locked="0" hidden="0"/>
    </xf>
    <xf numFmtId="0" fontId="6" fillId="0" borderId="1" applyAlignment="1" applyProtection="1" pivotButton="0" quotePrefix="0" xfId="0">
      <alignment horizontal="center" vertical="center"/>
      <protection locked="0" hidden="0"/>
    </xf>
    <xf numFmtId="0" fontId="7" fillId="2" borderId="2" applyAlignment="1" pivotButton="0" quotePrefix="0" xfId="0">
      <alignment horizontal="center" vertical="center" wrapText="1"/>
    </xf>
    <xf numFmtId="0" fontId="7" fillId="2" borderId="3" applyAlignment="1" pivotButton="0" quotePrefix="0" xfId="0">
      <alignment horizontal="center" vertical="center" wrapText="1"/>
    </xf>
    <xf numFmtId="0" fontId="7" fillId="2" borderId="4" applyAlignment="1" pivotButton="0" quotePrefix="0" xfId="0">
      <alignment horizontal="center" vertical="center" wrapText="1"/>
    </xf>
    <xf numFmtId="0" fontId="8" fillId="0" borderId="9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8" fillId="0" borderId="1" applyAlignment="1" applyProtection="1" pivotButton="0" quotePrefix="0" xfId="0">
      <alignment horizontal="center" vertical="center"/>
      <protection locked="0" hidden="0"/>
    </xf>
    <xf numFmtId="3" fontId="8" fillId="0" borderId="1" applyAlignment="1" applyProtection="1" pivotButton="0" quotePrefix="0" xfId="0">
      <alignment horizontal="center" vertical="center"/>
      <protection locked="0" hidden="0"/>
    </xf>
    <xf numFmtId="3" fontId="3" fillId="3" borderId="1" applyAlignment="1" pivotButton="0" quotePrefix="0" xfId="0">
      <alignment horizontal="center" vertical="center"/>
    </xf>
    <xf numFmtId="0" fontId="8" fillId="0" borderId="10" applyAlignment="1" applyProtection="1" pivotButton="0" quotePrefix="0" xfId="0">
      <alignment horizontal="left" vertical="center"/>
      <protection locked="0" hidden="0"/>
    </xf>
    <xf numFmtId="0" fontId="4" fillId="2" borderId="5" applyAlignment="1" pivotButton="0" quotePrefix="0" xfId="0">
      <alignment horizontal="center" vertical="center"/>
    </xf>
    <xf numFmtId="0" fontId="0" fillId="2" borderId="6" pivotButton="0" quotePrefix="0" xfId="0"/>
    <xf numFmtId="3" fontId="4" fillId="2" borderId="6" applyAlignment="1" pivotButton="0" quotePrefix="0" xfId="0">
      <alignment horizontal="center" vertical="center"/>
    </xf>
    <xf numFmtId="0" fontId="0" fillId="2" borderId="7" pivotButton="0" quotePrefix="0" xfId="0"/>
    <xf numFmtId="0" fontId="9" fillId="0" borderId="11" applyAlignment="1" pivotButton="0" quotePrefix="0" xfId="0">
      <alignment horizontal="left" vertical="center"/>
    </xf>
    <xf numFmtId="0" fontId="2" fillId="0" borderId="11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DDE0E4"/>
        </patternFill>
      </fill>
    </dxf>
    <dxf>
      <fill>
        <patternFill patternType="solid">
          <fgColor rgb="00EEF0F3"/>
        </patternFill>
      </fill>
    </dxf>
    <dxf>
      <font>
        <name val="맑은 고딕"/>
        <b val="1"/>
        <color rgb="00FFFFFF"/>
        <sz val="9"/>
      </font>
      <fill>
        <patternFill patternType="solid">
          <fgColor rgb="004B556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3"/>
  <sheetViews>
    <sheetView workbookViewId="0">
      <selection activeCell="A1" sqref="A1"/>
    </sheetView>
  </sheetViews>
  <sheetFormatPr baseColWidth="8" defaultRowHeight="15"/>
  <cols>
    <col width="7" customWidth="1" min="1" max="1"/>
    <col width="6" customWidth="1" min="2" max="2"/>
    <col width="11" customWidth="1" min="3" max="3"/>
    <col width="11" customWidth="1" min="4" max="4"/>
    <col width="10" customWidth="1" min="5" max="5"/>
    <col width="11" customWidth="1" min="6" max="6"/>
    <col width="11" customWidth="1" min="7" max="7"/>
    <col width="10" customWidth="1" min="8" max="8"/>
    <col width="16" customWidth="1" min="9" max="9"/>
  </cols>
  <sheetData>
    <row r="1" ht="24" customHeight="1">
      <c r="A1" s="1" t="inlineStr">
        <is>
          <t>차 량 운 행 일 지</t>
        </is>
      </c>
      <c r="G1" s="2" t="inlineStr">
        <is>
          <t>담당</t>
        </is>
      </c>
      <c r="H1" s="3" t="inlineStr">
        <is>
          <t>검토</t>
        </is>
      </c>
      <c r="I1" s="4" t="inlineStr">
        <is>
          <t>승인</t>
        </is>
      </c>
    </row>
    <row r="2" ht="15" customHeight="1">
      <c r="A2" s="5" t="inlineStr">
        <is>
          <t>업무용승용차 운행기록 · 년·월 입력 시 요일 자동</t>
        </is>
      </c>
      <c r="G2" s="6" t="n"/>
      <c r="H2" s="7" t="n"/>
      <c r="I2" s="8" t="n"/>
    </row>
    <row r="3" ht="5" customHeight="1">
      <c r="A3" s="9" t="n"/>
    </row>
    <row r="4" ht="20" customHeight="1">
      <c r="A4" s="10" t="inlineStr">
        <is>
          <t>차량번호:</t>
        </is>
      </c>
      <c r="B4" s="11" t="inlineStr">
        <is>
          <t>[차량번호]</t>
        </is>
      </c>
      <c r="D4" s="10" t="inlineStr">
        <is>
          <t>운전자:</t>
        </is>
      </c>
      <c r="E4" s="12" t="inlineStr">
        <is>
          <t>[성명]</t>
        </is>
      </c>
      <c r="F4" s="10" t="inlineStr">
        <is>
          <t>년</t>
        </is>
      </c>
      <c r="G4" s="13" t="n">
        <v>2026</v>
      </c>
      <c r="H4" s="10" t="inlineStr">
        <is>
          <t>월</t>
        </is>
      </c>
      <c r="I4" s="13" t="n">
        <v>1</v>
      </c>
    </row>
    <row r="5" ht="26" customHeight="1">
      <c r="A5" s="14" t="inlineStr">
        <is>
          <t>일자</t>
        </is>
      </c>
      <c r="B5" s="15" t="inlineStr">
        <is>
          <t>요일</t>
        </is>
      </c>
      <c r="C5" s="15" t="inlineStr">
        <is>
          <t>출발지</t>
        </is>
      </c>
      <c r="D5" s="15" t="inlineStr">
        <is>
          <t>도착지</t>
        </is>
      </c>
      <c r="E5" s="15" t="inlineStr">
        <is>
          <t>사용목적</t>
        </is>
      </c>
      <c r="F5" s="15" t="inlineStr">
        <is>
          <t>출발
계기판(km)</t>
        </is>
      </c>
      <c r="G5" s="15" t="inlineStr">
        <is>
          <t>도착
계기판(km)</t>
        </is>
      </c>
      <c r="H5" s="15" t="inlineStr">
        <is>
          <t>주행거리
(km)</t>
        </is>
      </c>
      <c r="I5" s="16" t="inlineStr">
        <is>
          <t>비고</t>
        </is>
      </c>
    </row>
    <row r="6" ht="16" customHeight="1">
      <c r="A6" s="17" t="n">
        <v>1</v>
      </c>
      <c r="B6" s="18">
        <f>IF(DAY(DATE($G$4,$I$4,1))=1,CHOOSE(WEEKDAY(DATE($G$4,$I$4,1),1),"일","월","화","수","목","금","토"),"")</f>
        <v/>
      </c>
      <c r="C6" s="19" t="n"/>
      <c r="D6" s="19" t="n"/>
      <c r="E6" s="19" t="n"/>
      <c r="F6" s="20" t="n"/>
      <c r="G6" s="20" t="n"/>
      <c r="H6" s="21">
        <f>IF(OR(F6="",G6=""),"",G6-F6)</f>
        <v/>
      </c>
      <c r="I6" s="22" t="n"/>
    </row>
    <row r="7" ht="16" customHeight="1">
      <c r="A7" s="17" t="n">
        <v>2</v>
      </c>
      <c r="B7" s="18">
        <f>IF(DAY(DATE($G$4,$I$4,2))=2,CHOOSE(WEEKDAY(DATE($G$4,$I$4,2),1),"일","월","화","수","목","금","토"),"")</f>
        <v/>
      </c>
      <c r="C7" s="19" t="n"/>
      <c r="D7" s="19" t="n"/>
      <c r="E7" s="19" t="n"/>
      <c r="F7" s="20" t="n"/>
      <c r="G7" s="20" t="n"/>
      <c r="H7" s="21">
        <f>IF(OR(F7="",G7=""),"",G7-F7)</f>
        <v/>
      </c>
      <c r="I7" s="22" t="n"/>
    </row>
    <row r="8" ht="16" customHeight="1">
      <c r="A8" s="17" t="n">
        <v>3</v>
      </c>
      <c r="B8" s="18">
        <f>IF(DAY(DATE($G$4,$I$4,3))=3,CHOOSE(WEEKDAY(DATE($G$4,$I$4,3),1),"일","월","화","수","목","금","토"),"")</f>
        <v/>
      </c>
      <c r="C8" s="19" t="n"/>
      <c r="D8" s="19" t="n"/>
      <c r="E8" s="19" t="n"/>
      <c r="F8" s="20" t="n"/>
      <c r="G8" s="20" t="n"/>
      <c r="H8" s="21">
        <f>IF(OR(F8="",G8=""),"",G8-F8)</f>
        <v/>
      </c>
      <c r="I8" s="22" t="n"/>
    </row>
    <row r="9" ht="16" customHeight="1">
      <c r="A9" s="17" t="n">
        <v>4</v>
      </c>
      <c r="B9" s="18">
        <f>IF(DAY(DATE($G$4,$I$4,4))=4,CHOOSE(WEEKDAY(DATE($G$4,$I$4,4),1),"일","월","화","수","목","금","토"),"")</f>
        <v/>
      </c>
      <c r="C9" s="19" t="n"/>
      <c r="D9" s="19" t="n"/>
      <c r="E9" s="19" t="n"/>
      <c r="F9" s="20" t="n"/>
      <c r="G9" s="20" t="n"/>
      <c r="H9" s="21">
        <f>IF(OR(F9="",G9=""),"",G9-F9)</f>
        <v/>
      </c>
      <c r="I9" s="22" t="n"/>
    </row>
    <row r="10" ht="16" customHeight="1">
      <c r="A10" s="17" t="n">
        <v>5</v>
      </c>
      <c r="B10" s="18">
        <f>IF(DAY(DATE($G$4,$I$4,5))=5,CHOOSE(WEEKDAY(DATE($G$4,$I$4,5),1),"일","월","화","수","목","금","토"),"")</f>
        <v/>
      </c>
      <c r="C10" s="19" t="n"/>
      <c r="D10" s="19" t="n"/>
      <c r="E10" s="19" t="n"/>
      <c r="F10" s="20" t="n"/>
      <c r="G10" s="20" t="n"/>
      <c r="H10" s="21">
        <f>IF(OR(F10="",G10=""),"",G10-F10)</f>
        <v/>
      </c>
      <c r="I10" s="22" t="n"/>
    </row>
    <row r="11" ht="16" customHeight="1">
      <c r="A11" s="17" t="n">
        <v>6</v>
      </c>
      <c r="B11" s="18">
        <f>IF(DAY(DATE($G$4,$I$4,6))=6,CHOOSE(WEEKDAY(DATE($G$4,$I$4,6),1),"일","월","화","수","목","금","토"),"")</f>
        <v/>
      </c>
      <c r="C11" s="19" t="n"/>
      <c r="D11" s="19" t="n"/>
      <c r="E11" s="19" t="n"/>
      <c r="F11" s="20" t="n"/>
      <c r="G11" s="20" t="n"/>
      <c r="H11" s="21">
        <f>IF(OR(F11="",G11=""),"",G11-F11)</f>
        <v/>
      </c>
      <c r="I11" s="22" t="n"/>
    </row>
    <row r="12" ht="16" customHeight="1">
      <c r="A12" s="17" t="n">
        <v>7</v>
      </c>
      <c r="B12" s="18">
        <f>IF(DAY(DATE($G$4,$I$4,7))=7,CHOOSE(WEEKDAY(DATE($G$4,$I$4,7),1),"일","월","화","수","목","금","토"),"")</f>
        <v/>
      </c>
      <c r="C12" s="19" t="n"/>
      <c r="D12" s="19" t="n"/>
      <c r="E12" s="19" t="n"/>
      <c r="F12" s="20" t="n"/>
      <c r="G12" s="20" t="n"/>
      <c r="H12" s="21">
        <f>IF(OR(F12="",G12=""),"",G12-F12)</f>
        <v/>
      </c>
      <c r="I12" s="22" t="n"/>
    </row>
    <row r="13" ht="16" customHeight="1">
      <c r="A13" s="17" t="n">
        <v>8</v>
      </c>
      <c r="B13" s="18">
        <f>IF(DAY(DATE($G$4,$I$4,8))=8,CHOOSE(WEEKDAY(DATE($G$4,$I$4,8),1),"일","월","화","수","목","금","토"),"")</f>
        <v/>
      </c>
      <c r="C13" s="19" t="n"/>
      <c r="D13" s="19" t="n"/>
      <c r="E13" s="19" t="n"/>
      <c r="F13" s="20" t="n"/>
      <c r="G13" s="20" t="n"/>
      <c r="H13" s="21">
        <f>IF(OR(F13="",G13=""),"",G13-F13)</f>
        <v/>
      </c>
      <c r="I13" s="22" t="n"/>
    </row>
    <row r="14" ht="16" customHeight="1">
      <c r="A14" s="17" t="n">
        <v>9</v>
      </c>
      <c r="B14" s="18">
        <f>IF(DAY(DATE($G$4,$I$4,9))=9,CHOOSE(WEEKDAY(DATE($G$4,$I$4,9),1),"일","월","화","수","목","금","토"),"")</f>
        <v/>
      </c>
      <c r="C14" s="19" t="n"/>
      <c r="D14" s="19" t="n"/>
      <c r="E14" s="19" t="n"/>
      <c r="F14" s="20" t="n"/>
      <c r="G14" s="20" t="n"/>
      <c r="H14" s="21">
        <f>IF(OR(F14="",G14=""),"",G14-F14)</f>
        <v/>
      </c>
      <c r="I14" s="22" t="n"/>
    </row>
    <row r="15" ht="16" customHeight="1">
      <c r="A15" s="17" t="n">
        <v>10</v>
      </c>
      <c r="B15" s="18">
        <f>IF(DAY(DATE($G$4,$I$4,10))=10,CHOOSE(WEEKDAY(DATE($G$4,$I$4,10),1),"일","월","화","수","목","금","토"),"")</f>
        <v/>
      </c>
      <c r="C15" s="19" t="n"/>
      <c r="D15" s="19" t="n"/>
      <c r="E15" s="19" t="n"/>
      <c r="F15" s="20" t="n"/>
      <c r="G15" s="20" t="n"/>
      <c r="H15" s="21">
        <f>IF(OR(F15="",G15=""),"",G15-F15)</f>
        <v/>
      </c>
      <c r="I15" s="22" t="n"/>
    </row>
    <row r="16" ht="16" customHeight="1">
      <c r="A16" s="17" t="n">
        <v>11</v>
      </c>
      <c r="B16" s="18">
        <f>IF(DAY(DATE($G$4,$I$4,11))=11,CHOOSE(WEEKDAY(DATE($G$4,$I$4,11),1),"일","월","화","수","목","금","토"),"")</f>
        <v/>
      </c>
      <c r="C16" s="19" t="n"/>
      <c r="D16" s="19" t="n"/>
      <c r="E16" s="19" t="n"/>
      <c r="F16" s="20" t="n"/>
      <c r="G16" s="20" t="n"/>
      <c r="H16" s="21">
        <f>IF(OR(F16="",G16=""),"",G16-F16)</f>
        <v/>
      </c>
      <c r="I16" s="22" t="n"/>
    </row>
    <row r="17" ht="16" customHeight="1">
      <c r="A17" s="17" t="n">
        <v>12</v>
      </c>
      <c r="B17" s="18">
        <f>IF(DAY(DATE($G$4,$I$4,12))=12,CHOOSE(WEEKDAY(DATE($G$4,$I$4,12),1),"일","월","화","수","목","금","토"),"")</f>
        <v/>
      </c>
      <c r="C17" s="19" t="n"/>
      <c r="D17" s="19" t="n"/>
      <c r="E17" s="19" t="n"/>
      <c r="F17" s="20" t="n"/>
      <c r="G17" s="20" t="n"/>
      <c r="H17" s="21">
        <f>IF(OR(F17="",G17=""),"",G17-F17)</f>
        <v/>
      </c>
      <c r="I17" s="22" t="n"/>
    </row>
    <row r="18" ht="16" customHeight="1">
      <c r="A18" s="17" t="n">
        <v>13</v>
      </c>
      <c r="B18" s="18">
        <f>IF(DAY(DATE($G$4,$I$4,13))=13,CHOOSE(WEEKDAY(DATE($G$4,$I$4,13),1),"일","월","화","수","목","금","토"),"")</f>
        <v/>
      </c>
      <c r="C18" s="19" t="n"/>
      <c r="D18" s="19" t="n"/>
      <c r="E18" s="19" t="n"/>
      <c r="F18" s="20" t="n"/>
      <c r="G18" s="20" t="n"/>
      <c r="H18" s="21">
        <f>IF(OR(F18="",G18=""),"",G18-F18)</f>
        <v/>
      </c>
      <c r="I18" s="22" t="n"/>
    </row>
    <row r="19" ht="16" customHeight="1">
      <c r="A19" s="17" t="n">
        <v>14</v>
      </c>
      <c r="B19" s="18">
        <f>IF(DAY(DATE($G$4,$I$4,14))=14,CHOOSE(WEEKDAY(DATE($G$4,$I$4,14),1),"일","월","화","수","목","금","토"),"")</f>
        <v/>
      </c>
      <c r="C19" s="19" t="n"/>
      <c r="D19" s="19" t="n"/>
      <c r="E19" s="19" t="n"/>
      <c r="F19" s="20" t="n"/>
      <c r="G19" s="20" t="n"/>
      <c r="H19" s="21">
        <f>IF(OR(F19="",G19=""),"",G19-F19)</f>
        <v/>
      </c>
      <c r="I19" s="22" t="n"/>
    </row>
    <row r="20" ht="16" customHeight="1">
      <c r="A20" s="17" t="n">
        <v>15</v>
      </c>
      <c r="B20" s="18">
        <f>IF(DAY(DATE($G$4,$I$4,15))=15,CHOOSE(WEEKDAY(DATE($G$4,$I$4,15),1),"일","월","화","수","목","금","토"),"")</f>
        <v/>
      </c>
      <c r="C20" s="19" t="n"/>
      <c r="D20" s="19" t="n"/>
      <c r="E20" s="19" t="n"/>
      <c r="F20" s="20" t="n"/>
      <c r="G20" s="20" t="n"/>
      <c r="H20" s="21">
        <f>IF(OR(F20="",G20=""),"",G20-F20)</f>
        <v/>
      </c>
      <c r="I20" s="22" t="n"/>
    </row>
    <row r="21" ht="16" customHeight="1">
      <c r="A21" s="17" t="n">
        <v>16</v>
      </c>
      <c r="B21" s="18">
        <f>IF(DAY(DATE($G$4,$I$4,16))=16,CHOOSE(WEEKDAY(DATE($G$4,$I$4,16),1),"일","월","화","수","목","금","토"),"")</f>
        <v/>
      </c>
      <c r="C21" s="19" t="n"/>
      <c r="D21" s="19" t="n"/>
      <c r="E21" s="19" t="n"/>
      <c r="F21" s="20" t="n"/>
      <c r="G21" s="20" t="n"/>
      <c r="H21" s="21">
        <f>IF(OR(F21="",G21=""),"",G21-F21)</f>
        <v/>
      </c>
      <c r="I21" s="22" t="n"/>
    </row>
    <row r="22" ht="16" customHeight="1">
      <c r="A22" s="17" t="n">
        <v>17</v>
      </c>
      <c r="B22" s="18">
        <f>IF(DAY(DATE($G$4,$I$4,17))=17,CHOOSE(WEEKDAY(DATE($G$4,$I$4,17),1),"일","월","화","수","목","금","토"),"")</f>
        <v/>
      </c>
      <c r="C22" s="19" t="n"/>
      <c r="D22" s="19" t="n"/>
      <c r="E22" s="19" t="n"/>
      <c r="F22" s="20" t="n"/>
      <c r="G22" s="20" t="n"/>
      <c r="H22" s="21">
        <f>IF(OR(F22="",G22=""),"",G22-F22)</f>
        <v/>
      </c>
      <c r="I22" s="22" t="n"/>
    </row>
    <row r="23" ht="16" customHeight="1">
      <c r="A23" s="17" t="n">
        <v>18</v>
      </c>
      <c r="B23" s="18">
        <f>IF(DAY(DATE($G$4,$I$4,18))=18,CHOOSE(WEEKDAY(DATE($G$4,$I$4,18),1),"일","월","화","수","목","금","토"),"")</f>
        <v/>
      </c>
      <c r="C23" s="19" t="n"/>
      <c r="D23" s="19" t="n"/>
      <c r="E23" s="19" t="n"/>
      <c r="F23" s="20" t="n"/>
      <c r="G23" s="20" t="n"/>
      <c r="H23" s="21">
        <f>IF(OR(F23="",G23=""),"",G23-F23)</f>
        <v/>
      </c>
      <c r="I23" s="22" t="n"/>
    </row>
    <row r="24" ht="16" customHeight="1">
      <c r="A24" s="17" t="n">
        <v>19</v>
      </c>
      <c r="B24" s="18">
        <f>IF(DAY(DATE($G$4,$I$4,19))=19,CHOOSE(WEEKDAY(DATE($G$4,$I$4,19),1),"일","월","화","수","목","금","토"),"")</f>
        <v/>
      </c>
      <c r="C24" s="19" t="n"/>
      <c r="D24" s="19" t="n"/>
      <c r="E24" s="19" t="n"/>
      <c r="F24" s="20" t="n"/>
      <c r="G24" s="20" t="n"/>
      <c r="H24" s="21">
        <f>IF(OR(F24="",G24=""),"",G24-F24)</f>
        <v/>
      </c>
      <c r="I24" s="22" t="n"/>
    </row>
    <row r="25" ht="16" customHeight="1">
      <c r="A25" s="17" t="n">
        <v>20</v>
      </c>
      <c r="B25" s="18">
        <f>IF(DAY(DATE($G$4,$I$4,20))=20,CHOOSE(WEEKDAY(DATE($G$4,$I$4,20),1),"일","월","화","수","목","금","토"),"")</f>
        <v/>
      </c>
      <c r="C25" s="19" t="n"/>
      <c r="D25" s="19" t="n"/>
      <c r="E25" s="19" t="n"/>
      <c r="F25" s="20" t="n"/>
      <c r="G25" s="20" t="n"/>
      <c r="H25" s="21">
        <f>IF(OR(F25="",G25=""),"",G25-F25)</f>
        <v/>
      </c>
      <c r="I25" s="22" t="n"/>
    </row>
    <row r="26" ht="16" customHeight="1">
      <c r="A26" s="17" t="n">
        <v>21</v>
      </c>
      <c r="B26" s="18">
        <f>IF(DAY(DATE($G$4,$I$4,21))=21,CHOOSE(WEEKDAY(DATE($G$4,$I$4,21),1),"일","월","화","수","목","금","토"),"")</f>
        <v/>
      </c>
      <c r="C26" s="19" t="n"/>
      <c r="D26" s="19" t="n"/>
      <c r="E26" s="19" t="n"/>
      <c r="F26" s="20" t="n"/>
      <c r="G26" s="20" t="n"/>
      <c r="H26" s="21">
        <f>IF(OR(F26="",G26=""),"",G26-F26)</f>
        <v/>
      </c>
      <c r="I26" s="22" t="n"/>
    </row>
    <row r="27" ht="16" customHeight="1">
      <c r="A27" s="17" t="n">
        <v>22</v>
      </c>
      <c r="B27" s="18">
        <f>IF(DAY(DATE($G$4,$I$4,22))=22,CHOOSE(WEEKDAY(DATE($G$4,$I$4,22),1),"일","월","화","수","목","금","토"),"")</f>
        <v/>
      </c>
      <c r="C27" s="19" t="n"/>
      <c r="D27" s="19" t="n"/>
      <c r="E27" s="19" t="n"/>
      <c r="F27" s="20" t="n"/>
      <c r="G27" s="20" t="n"/>
      <c r="H27" s="21">
        <f>IF(OR(F27="",G27=""),"",G27-F27)</f>
        <v/>
      </c>
      <c r="I27" s="22" t="n"/>
    </row>
    <row r="28" ht="16" customHeight="1">
      <c r="A28" s="17" t="n">
        <v>23</v>
      </c>
      <c r="B28" s="18">
        <f>IF(DAY(DATE($G$4,$I$4,23))=23,CHOOSE(WEEKDAY(DATE($G$4,$I$4,23),1),"일","월","화","수","목","금","토"),"")</f>
        <v/>
      </c>
      <c r="C28" s="19" t="n"/>
      <c r="D28" s="19" t="n"/>
      <c r="E28" s="19" t="n"/>
      <c r="F28" s="20" t="n"/>
      <c r="G28" s="20" t="n"/>
      <c r="H28" s="21">
        <f>IF(OR(F28="",G28=""),"",G28-F28)</f>
        <v/>
      </c>
      <c r="I28" s="22" t="n"/>
    </row>
    <row r="29" ht="16" customHeight="1">
      <c r="A29" s="17" t="n">
        <v>24</v>
      </c>
      <c r="B29" s="18">
        <f>IF(DAY(DATE($G$4,$I$4,24))=24,CHOOSE(WEEKDAY(DATE($G$4,$I$4,24),1),"일","월","화","수","목","금","토"),"")</f>
        <v/>
      </c>
      <c r="C29" s="19" t="n"/>
      <c r="D29" s="19" t="n"/>
      <c r="E29" s="19" t="n"/>
      <c r="F29" s="20" t="n"/>
      <c r="G29" s="20" t="n"/>
      <c r="H29" s="21">
        <f>IF(OR(F29="",G29=""),"",G29-F29)</f>
        <v/>
      </c>
      <c r="I29" s="22" t="n"/>
    </row>
    <row r="30" ht="16" customHeight="1">
      <c r="A30" s="17" t="n">
        <v>25</v>
      </c>
      <c r="B30" s="18">
        <f>IF(DAY(DATE($G$4,$I$4,25))=25,CHOOSE(WEEKDAY(DATE($G$4,$I$4,25),1),"일","월","화","수","목","금","토"),"")</f>
        <v/>
      </c>
      <c r="C30" s="19" t="n"/>
      <c r="D30" s="19" t="n"/>
      <c r="E30" s="19" t="n"/>
      <c r="F30" s="20" t="n"/>
      <c r="G30" s="20" t="n"/>
      <c r="H30" s="21">
        <f>IF(OR(F30="",G30=""),"",G30-F30)</f>
        <v/>
      </c>
      <c r="I30" s="22" t="n"/>
    </row>
    <row r="31" ht="16" customHeight="1">
      <c r="A31" s="17" t="n">
        <v>26</v>
      </c>
      <c r="B31" s="18">
        <f>IF(DAY(DATE($G$4,$I$4,26))=26,CHOOSE(WEEKDAY(DATE($G$4,$I$4,26),1),"일","월","화","수","목","금","토"),"")</f>
        <v/>
      </c>
      <c r="C31" s="19" t="n"/>
      <c r="D31" s="19" t="n"/>
      <c r="E31" s="19" t="n"/>
      <c r="F31" s="20" t="n"/>
      <c r="G31" s="20" t="n"/>
      <c r="H31" s="21">
        <f>IF(OR(F31="",G31=""),"",G31-F31)</f>
        <v/>
      </c>
      <c r="I31" s="22" t="n"/>
    </row>
    <row r="32" ht="16" customHeight="1">
      <c r="A32" s="17" t="n">
        <v>27</v>
      </c>
      <c r="B32" s="18">
        <f>IF(DAY(DATE($G$4,$I$4,27))=27,CHOOSE(WEEKDAY(DATE($G$4,$I$4,27),1),"일","월","화","수","목","금","토"),"")</f>
        <v/>
      </c>
      <c r="C32" s="19" t="n"/>
      <c r="D32" s="19" t="n"/>
      <c r="E32" s="19" t="n"/>
      <c r="F32" s="20" t="n"/>
      <c r="G32" s="20" t="n"/>
      <c r="H32" s="21">
        <f>IF(OR(F32="",G32=""),"",G32-F32)</f>
        <v/>
      </c>
      <c r="I32" s="22" t="n"/>
    </row>
    <row r="33" ht="16" customHeight="1">
      <c r="A33" s="17" t="n">
        <v>28</v>
      </c>
      <c r="B33" s="18">
        <f>IF(DAY(DATE($G$4,$I$4,28))=28,CHOOSE(WEEKDAY(DATE($G$4,$I$4,28),1),"일","월","화","수","목","금","토"),"")</f>
        <v/>
      </c>
      <c r="C33" s="19" t="n"/>
      <c r="D33" s="19" t="n"/>
      <c r="E33" s="19" t="n"/>
      <c r="F33" s="20" t="n"/>
      <c r="G33" s="20" t="n"/>
      <c r="H33" s="21">
        <f>IF(OR(F33="",G33=""),"",G33-F33)</f>
        <v/>
      </c>
      <c r="I33" s="22" t="n"/>
    </row>
    <row r="34" ht="16" customHeight="1">
      <c r="A34" s="17" t="n">
        <v>29</v>
      </c>
      <c r="B34" s="18">
        <f>IF(DAY(DATE($G$4,$I$4,29))=29,CHOOSE(WEEKDAY(DATE($G$4,$I$4,29),1),"일","월","화","수","목","금","토"),"")</f>
        <v/>
      </c>
      <c r="C34" s="19" t="n"/>
      <c r="D34" s="19" t="n"/>
      <c r="E34" s="19" t="n"/>
      <c r="F34" s="20" t="n"/>
      <c r="G34" s="20" t="n"/>
      <c r="H34" s="21">
        <f>IF(OR(F34="",G34=""),"",G34-F34)</f>
        <v/>
      </c>
      <c r="I34" s="22" t="n"/>
    </row>
    <row r="35" ht="16" customHeight="1">
      <c r="A35" s="17" t="n">
        <v>30</v>
      </c>
      <c r="B35" s="18">
        <f>IF(DAY(DATE($G$4,$I$4,30))=30,CHOOSE(WEEKDAY(DATE($G$4,$I$4,30),1),"일","월","화","수","목","금","토"),"")</f>
        <v/>
      </c>
      <c r="C35" s="19" t="n"/>
      <c r="D35" s="19" t="n"/>
      <c r="E35" s="19" t="n"/>
      <c r="F35" s="20" t="n"/>
      <c r="G35" s="20" t="n"/>
      <c r="H35" s="21">
        <f>IF(OR(F35="",G35=""),"",G35-F35)</f>
        <v/>
      </c>
      <c r="I35" s="22" t="n"/>
    </row>
    <row r="36" ht="16" customHeight="1">
      <c r="A36" s="17" t="n">
        <v>31</v>
      </c>
      <c r="B36" s="18">
        <f>IF(DAY(DATE($G$4,$I$4,31))=31,CHOOSE(WEEKDAY(DATE($G$4,$I$4,31),1),"일","월","화","수","목","금","토"),"")</f>
        <v/>
      </c>
      <c r="C36" s="19" t="n"/>
      <c r="D36" s="19" t="n"/>
      <c r="E36" s="19" t="n"/>
      <c r="F36" s="20" t="n"/>
      <c r="G36" s="20" t="n"/>
      <c r="H36" s="21">
        <f>IF(OR(F36="",G36=""),"",G36-F36)</f>
        <v/>
      </c>
      <c r="I36" s="22" t="n"/>
    </row>
    <row r="37" ht="22" customHeight="1">
      <c r="A37" s="23" t="inlineStr">
        <is>
          <t>합계 (총 주행거리)</t>
        </is>
      </c>
      <c r="B37" s="24" t="n"/>
      <c r="C37" s="24" t="n"/>
      <c r="D37" s="24" t="n"/>
      <c r="E37" s="24" t="n"/>
      <c r="F37" s="24" t="n"/>
      <c r="G37" s="24" t="n"/>
      <c r="H37" s="25">
        <f>IF(SUM(H6:H36)=0,"",SUM(H6:H36))</f>
        <v/>
      </c>
      <c r="I37" s="26" t="n"/>
    </row>
    <row r="38" ht="17" customHeight="1">
      <c r="A38" s="27" t="inlineStr">
        <is>
          <t>□ 흰색 = 입력란      ■ 회색 = 자동계산(잠금)      ·  수정하려면 [검토] 탭 → 시트 보호 해제</t>
        </is>
      </c>
    </row>
    <row r="39" ht="15" customHeight="1">
      <c r="A39" s="28" t="inlineStr">
        <is>
          <t>※ 복식부기의무자가 업무용승용차 관련 비용을 필요경비로 인정받으려면 운행기록을 작성·비치해야 합니다(소득세법 제33조의2, 시행령 제78조의3제6항). 미작성 시 업무사용비율이 불리하게 적용될 수 있습니다.
※ 상단 년·월을 입력하면 요일이 자동 표시되고, 출발·도착 계기판을 입력하면 주행거리가 자동 계산됩니다.
※ 이 서식은 참고용 실무 도구이며, 국세청 고시가 정한 공식 서식을 그대로 재현한 것은 아닙니다.
세무 신고에 쓰려면 관할 세무서나 세무사의 확인을 받으세요.</t>
        </is>
      </c>
    </row>
    <row r="40" ht="15" customHeight="1"/>
    <row r="41" ht="15" customHeight="1"/>
    <row r="42" ht="15" customHeight="1"/>
    <row r="43" ht="15" customHeight="1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7">
    <mergeCell ref="A2:F2"/>
    <mergeCell ref="A1:F1"/>
    <mergeCell ref="A39:I43"/>
    <mergeCell ref="A3:I3"/>
    <mergeCell ref="B4:C4"/>
    <mergeCell ref="A38:I38"/>
    <mergeCell ref="A37:G37"/>
  </mergeCells>
  <conditionalFormatting sqref="A6:I36">
    <cfRule type="expression" priority="1" dxfId="0" stopIfTrue="1">
      <formula>DAY(DATE($G$4,$I$4,$A6))&lt;&gt;$A6</formula>
    </cfRule>
    <cfRule type="expression" priority="2" dxfId="1" stopIfTrue="1">
      <formula>AND(DAY(DATE($G$4,$I$4,$A6))=$A6,WEEKDAY(DATE($G$4,$I$4,$A6),2)&gt;=6)</formula>
    </cfRule>
  </conditionalFormatting>
  <conditionalFormatting sqref="H6:H36">
    <cfRule type="expression" priority="3" dxfId="2" stopIfTrue="1">
      <formula>N($H6)&lt;0</formula>
    </cfRule>
  </conditionalFormatting>
  <dataValidations count="1">
    <dataValidation sqref="E6 E7 E8 E9 E10 E11 E12 E13 E14 E15 E16 E17 E18 E19 E20 E21 E22 E23 E24 E25 E26 E27 E28 E29 E30 E31 E32 E33 E34 E35 E36" showDropDown="0" showInputMessage="0" showErrorMessage="0" allowBlank="1" type="list">
      <formula1>"출퇴근,거래처 방문,업무 미팅,기타 업무용,비업무용"</formula1>
    </dataValidation>
  </dataValidations>
  <printOptions horizontalCentered="1" verticalCentered="1"/>
  <pageMargins left="0.4" right="0.4" top="0.4" bottom="0.4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2026-07-17T16:27:16Z</dcterms:created>
  <dcterms:modified xmlns:dcterms="http://purl.org/dc/terms/" xmlns:xsi="http://www.w3.org/2001/XMLSchema-instance" xsi:type="dcterms:W3CDTF">2026-07-17T16:27:16Z</dcterms:modified>
</cp:coreProperties>
</file>